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elancit/Desktop/Fencing - /Budget/"/>
    </mc:Choice>
  </mc:AlternateContent>
  <xr:revisionPtr revIDLastSave="0" documentId="8_{DAF3F3E9-1C15-2849-90B6-AF7D991B5E00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budget 2023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  <c r="C37" i="1"/>
  <c r="D53" i="1" s="1"/>
  <c r="D20" i="1"/>
  <c r="C26" i="1" s="1"/>
  <c r="E19" i="1"/>
  <c r="E11" i="1"/>
  <c r="D56" i="1" l="1"/>
  <c r="D22" i="1"/>
  <c r="D54" i="1" s="1"/>
  <c r="C23" i="1"/>
  <c r="C24" i="1"/>
  <c r="C25" i="1"/>
</calcChain>
</file>

<file path=xl/sharedStrings.xml><?xml version="1.0" encoding="utf-8"?>
<sst xmlns="http://schemas.openxmlformats.org/spreadsheetml/2006/main" count="82" uniqueCount="71">
  <si>
    <t>BCFA 2023/2024 Fiscal Year Proposed Budget</t>
  </si>
  <si>
    <t>INCOME</t>
  </si>
  <si>
    <t>Budgeted</t>
  </si>
  <si>
    <t>Amounts</t>
  </si>
  <si>
    <t>NOTES</t>
  </si>
  <si>
    <t>Carry Over</t>
  </si>
  <si>
    <t>Carry over 2022/2023</t>
  </si>
  <si>
    <t>Government Grants</t>
  </si>
  <si>
    <t xml:space="preserve">Via Sport Grant </t>
  </si>
  <si>
    <t>projected</t>
  </si>
  <si>
    <t>Gaming Grant - Development Programs</t>
  </si>
  <si>
    <t>BCFFE grant</t>
  </si>
  <si>
    <t>confirmed</t>
  </si>
  <si>
    <t>Heritage Canada Grant</t>
  </si>
  <si>
    <t>Sub Total, Revenue from grants</t>
  </si>
  <si>
    <t>Earned Inc.</t>
  </si>
  <si>
    <t>Vancouver hosting support</t>
  </si>
  <si>
    <t>Registration fees (provincials)</t>
  </si>
  <si>
    <t>Registration fees (World Cup)</t>
  </si>
  <si>
    <t>Corporate support (world cup)</t>
  </si>
  <si>
    <t>Member Dues</t>
  </si>
  <si>
    <t>Club Dues</t>
  </si>
  <si>
    <t>Sub Total Self Generated Revenue</t>
  </si>
  <si>
    <t>TOTAL INCOME</t>
  </si>
  <si>
    <t>TOTAL AVAILABLE</t>
  </si>
  <si>
    <t>PERCENTAGE FROM VIA SPORT</t>
  </si>
  <si>
    <t>PERCENTAGE FROM BC GRANTS</t>
  </si>
  <si>
    <t>PERCENTAGE FROM FEDERAL GRANTS</t>
  </si>
  <si>
    <t>PERCENTAGE SELF GENERATED</t>
  </si>
  <si>
    <t>EXPENSES</t>
  </si>
  <si>
    <t>Operations</t>
  </si>
  <si>
    <t>Accounting</t>
  </si>
  <si>
    <t>Annual financial report</t>
  </si>
  <si>
    <t>Bank Charges</t>
  </si>
  <si>
    <t>Bank fees</t>
  </si>
  <si>
    <t>Insurance</t>
  </si>
  <si>
    <t>Insurance fees, participants insurance</t>
  </si>
  <si>
    <t>CFF Fees</t>
  </si>
  <si>
    <t>Sport BC fees</t>
  </si>
  <si>
    <t>Travel Expenses</t>
  </si>
  <si>
    <t>Board travel (AGM / other)</t>
  </si>
  <si>
    <t>Administration</t>
  </si>
  <si>
    <t>Finances, admin support</t>
  </si>
  <si>
    <t>Communications/media</t>
  </si>
  <si>
    <t>Website</t>
  </si>
  <si>
    <t>TOTAL OPERATIONS</t>
  </si>
  <si>
    <t>Programs</t>
  </si>
  <si>
    <t>Participation Programs</t>
  </si>
  <si>
    <t>Developmental programs</t>
  </si>
  <si>
    <t>Safe Sport Training</t>
  </si>
  <si>
    <t>HP Coaching</t>
  </si>
  <si>
    <t>Salary, per diems, travel</t>
  </si>
  <si>
    <t xml:space="preserve">Coach Travel </t>
  </si>
  <si>
    <t>Olympic ear Travel as approved</t>
  </si>
  <si>
    <t>HP Athlete Development</t>
  </si>
  <si>
    <t>Competition support HP</t>
  </si>
  <si>
    <t>Coach Development</t>
  </si>
  <si>
    <t>Referee Development</t>
  </si>
  <si>
    <t>Equipment Purchase</t>
  </si>
  <si>
    <t>Camps</t>
  </si>
  <si>
    <t>Competitions</t>
  </si>
  <si>
    <t xml:space="preserve">Tournament Rental </t>
  </si>
  <si>
    <t>Venue rent</t>
  </si>
  <si>
    <t>Tournament Referees</t>
  </si>
  <si>
    <t>Travel, hotel, per diems</t>
  </si>
  <si>
    <t>Tournament other</t>
  </si>
  <si>
    <t>Food, supplies, fees</t>
  </si>
  <si>
    <t>TOTAL PROGRAMS</t>
  </si>
  <si>
    <t>BALANCE</t>
  </si>
  <si>
    <t>Program Portion as % of</t>
  </si>
  <si>
    <t>budget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</si>
</sst>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99CC00"/>
        <bgColor rgb="FF99CC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164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0" fontId="4" fillId="3" borderId="1" xfId="0" applyFont="1" applyFill="1" applyBorder="1"/>
    <xf numFmtId="164" fontId="5" fillId="3" borderId="1" xfId="0" applyNumberFormat="1" applyFont="1" applyFill="1" applyBorder="1"/>
    <xf numFmtId="164" fontId="4" fillId="3" borderId="1" xfId="0" applyNumberFormat="1" applyFont="1" applyFill="1" applyBorder="1"/>
    <xf numFmtId="164" fontId="2" fillId="0" borderId="0" xfId="0" applyNumberFormat="1" applyFont="1"/>
    <xf numFmtId="164" fontId="1" fillId="3" borderId="2" xfId="0" applyNumberFormat="1" applyFont="1" applyFill="1" applyBorder="1"/>
    <xf numFmtId="164" fontId="1" fillId="3" borderId="1" xfId="0" applyNumberFormat="1" applyFont="1" applyFill="1" applyBorder="1"/>
    <xf numFmtId="10" fontId="1" fillId="3" borderId="1" xfId="0" applyNumberFormat="1" applyFont="1" applyFill="1" applyBorder="1"/>
    <xf numFmtId="10" fontId="2" fillId="0" borderId="0" xfId="0" applyNumberFormat="1" applyFont="1"/>
    <xf numFmtId="0" fontId="1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0" borderId="0" xfId="0" applyFont="1"/>
    <xf numFmtId="164" fontId="1" fillId="4" borderId="2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4" fontId="6" fillId="5" borderId="1" xfId="0" applyNumberFormat="1" applyFont="1" applyFill="1" applyBorder="1"/>
    <xf numFmtId="0" fontId="1" fillId="5" borderId="1" xfId="0" applyFont="1" applyFill="1" applyBorder="1"/>
    <xf numFmtId="164" fontId="1" fillId="5" borderId="2" xfId="0" applyNumberFormat="1" applyFont="1" applyFill="1" applyBorder="1"/>
    <xf numFmtId="164" fontId="1" fillId="0" borderId="0" xfId="0" applyNumberFormat="1" applyFont="1"/>
    <xf numFmtId="164" fontId="1" fillId="0" borderId="3" xfId="0" applyNumberFormat="1" applyFont="1" applyBorder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baseColWidth="10" defaultColWidth="12.6640625" defaultRowHeight="15" customHeight="1" x14ac:dyDescent="0.15"/>
  <cols>
    <col min="1" max="4" width="20" customWidth="1"/>
    <col min="5" max="5" width="22" customWidth="1"/>
    <col min="6" max="26" width="20" customWidth="1"/>
  </cols>
  <sheetData>
    <row r="1" spans="1:5" ht="12.75" customHeight="1" x14ac:dyDescent="0.15">
      <c r="A1" s="1" t="s">
        <v>0</v>
      </c>
      <c r="B1" s="1"/>
      <c r="C1" s="1"/>
    </row>
    <row r="2" spans="1:5" ht="6.75" customHeight="1" x14ac:dyDescent="0.15">
      <c r="A2" s="2"/>
      <c r="B2" s="2"/>
      <c r="C2" s="2"/>
      <c r="D2" s="2"/>
      <c r="E2" s="2"/>
    </row>
    <row r="3" spans="1:5" ht="10.5" customHeight="1" x14ac:dyDescent="0.15">
      <c r="A3" s="3" t="s">
        <v>1</v>
      </c>
      <c r="B3" s="3"/>
      <c r="C3" s="3" t="s">
        <v>2</v>
      </c>
      <c r="D3" s="3"/>
      <c r="E3" s="3"/>
    </row>
    <row r="4" spans="1:5" ht="9.75" customHeight="1" x14ac:dyDescent="0.15">
      <c r="A4" s="3"/>
      <c r="B4" s="3"/>
      <c r="C4" s="3" t="s">
        <v>3</v>
      </c>
      <c r="D4" s="3"/>
      <c r="E4" s="3" t="s">
        <v>4</v>
      </c>
    </row>
    <row r="5" spans="1:5" ht="12.75" customHeight="1" x14ac:dyDescent="0.15">
      <c r="A5" s="4" t="s">
        <v>5</v>
      </c>
      <c r="B5" s="2" t="s">
        <v>6</v>
      </c>
      <c r="C5" s="5"/>
      <c r="D5" s="5">
        <v>118437</v>
      </c>
      <c r="E5" s="5"/>
    </row>
    <row r="6" spans="1:5" ht="3.75" customHeight="1" x14ac:dyDescent="0.15">
      <c r="A6" s="4"/>
      <c r="B6" s="2"/>
      <c r="C6" s="2"/>
      <c r="D6" s="5"/>
      <c r="E6" s="5"/>
    </row>
    <row r="7" spans="1:5" ht="12.75" customHeight="1" x14ac:dyDescent="0.15">
      <c r="A7" s="6" t="s">
        <v>7</v>
      </c>
      <c r="B7" s="6" t="s">
        <v>8</v>
      </c>
      <c r="C7" s="7">
        <v>46320</v>
      </c>
      <c r="D7" s="7"/>
      <c r="E7" s="8" t="s">
        <v>9</v>
      </c>
    </row>
    <row r="8" spans="1:5" ht="12.75" customHeight="1" x14ac:dyDescent="0.15">
      <c r="A8" s="6"/>
      <c r="B8" s="6" t="s">
        <v>10</v>
      </c>
      <c r="C8" s="8">
        <v>60000</v>
      </c>
      <c r="D8" s="8"/>
      <c r="E8" s="8" t="s">
        <v>9</v>
      </c>
    </row>
    <row r="9" spans="1:5" ht="12.75" customHeight="1" x14ac:dyDescent="0.15">
      <c r="A9" s="6"/>
      <c r="B9" s="6" t="s">
        <v>11</v>
      </c>
      <c r="C9" s="7">
        <v>31000</v>
      </c>
      <c r="D9" s="7"/>
      <c r="E9" s="7" t="s">
        <v>12</v>
      </c>
    </row>
    <row r="10" spans="1:5" ht="12.75" customHeight="1" x14ac:dyDescent="0.15">
      <c r="A10" s="6"/>
      <c r="B10" s="6" t="s">
        <v>13</v>
      </c>
      <c r="C10" s="8">
        <v>100000</v>
      </c>
      <c r="D10" s="8"/>
      <c r="E10" s="8" t="s">
        <v>9</v>
      </c>
    </row>
    <row r="11" spans="1:5" ht="12.75" customHeight="1" x14ac:dyDescent="0.15">
      <c r="A11" s="6"/>
      <c r="B11" s="9" t="s">
        <v>14</v>
      </c>
      <c r="C11" s="10"/>
      <c r="D11" s="10"/>
      <c r="E11" s="11">
        <f>SUM(C7:C10)</f>
        <v>237320</v>
      </c>
    </row>
    <row r="12" spans="1:5" ht="9.75" customHeight="1" x14ac:dyDescent="0.15">
      <c r="A12" s="6" t="s">
        <v>15</v>
      </c>
      <c r="B12" s="6"/>
      <c r="C12" s="7"/>
      <c r="D12" s="7"/>
      <c r="E12" s="7"/>
    </row>
    <row r="13" spans="1:5" ht="12.75" customHeight="1" x14ac:dyDescent="0.15">
      <c r="A13" s="6"/>
      <c r="B13" s="6" t="s">
        <v>16</v>
      </c>
      <c r="C13" s="8">
        <v>100000</v>
      </c>
      <c r="D13" s="8"/>
      <c r="E13" s="8" t="s">
        <v>9</v>
      </c>
    </row>
    <row r="14" spans="1:5" ht="12.75" customHeight="1" x14ac:dyDescent="0.15">
      <c r="A14" s="6"/>
      <c r="B14" s="6" t="s">
        <v>17</v>
      </c>
      <c r="C14" s="8">
        <v>10000</v>
      </c>
      <c r="D14" s="7"/>
      <c r="E14" s="8" t="s">
        <v>9</v>
      </c>
    </row>
    <row r="15" spans="1:5" ht="12.75" customHeight="1" x14ac:dyDescent="0.15">
      <c r="A15" s="6"/>
      <c r="B15" s="6" t="s">
        <v>18</v>
      </c>
      <c r="C15" s="8">
        <v>49600</v>
      </c>
      <c r="D15" s="7"/>
      <c r="E15" s="8" t="s">
        <v>9</v>
      </c>
    </row>
    <row r="16" spans="1:5" ht="12.75" customHeight="1" x14ac:dyDescent="0.15">
      <c r="A16" s="6"/>
      <c r="B16" s="6" t="s">
        <v>19</v>
      </c>
      <c r="C16" s="8">
        <v>10000</v>
      </c>
      <c r="D16" s="7"/>
      <c r="E16" s="8" t="s">
        <v>9</v>
      </c>
    </row>
    <row r="17" spans="1:7" ht="12.75" customHeight="1" x14ac:dyDescent="0.15">
      <c r="A17" s="6"/>
      <c r="B17" s="6" t="s">
        <v>20</v>
      </c>
      <c r="C17" s="7">
        <v>18000</v>
      </c>
      <c r="D17" s="7"/>
      <c r="E17" s="8" t="s">
        <v>9</v>
      </c>
    </row>
    <row r="18" spans="1:7" ht="12.75" customHeight="1" x14ac:dyDescent="0.15">
      <c r="A18" s="6"/>
      <c r="B18" s="6" t="s">
        <v>21</v>
      </c>
      <c r="C18" s="7">
        <v>1300</v>
      </c>
      <c r="D18" s="7"/>
      <c r="E18" s="7"/>
      <c r="G18" s="12"/>
    </row>
    <row r="19" spans="1:7" ht="13.5" customHeight="1" x14ac:dyDescent="0.15">
      <c r="A19" s="6"/>
      <c r="B19" s="9" t="s">
        <v>22</v>
      </c>
      <c r="C19" s="11"/>
      <c r="D19" s="11"/>
      <c r="E19" s="11">
        <f>SUM(C13:C18)</f>
        <v>188900</v>
      </c>
      <c r="G19" s="12"/>
    </row>
    <row r="20" spans="1:7" ht="12.75" customHeight="1" x14ac:dyDescent="0.15">
      <c r="A20" s="6"/>
      <c r="B20" s="3" t="s">
        <v>23</v>
      </c>
      <c r="C20" s="3"/>
      <c r="D20" s="13">
        <f>SUM(C7:C18)</f>
        <v>426220</v>
      </c>
      <c r="E20" s="13"/>
    </row>
    <row r="21" spans="1:7" ht="9" customHeight="1" x14ac:dyDescent="0.15">
      <c r="A21" s="6"/>
      <c r="B21" s="6"/>
      <c r="C21" s="6"/>
      <c r="D21" s="14"/>
      <c r="E21" s="14"/>
    </row>
    <row r="22" spans="1:7" ht="12.75" customHeight="1" x14ac:dyDescent="0.15">
      <c r="A22" s="6"/>
      <c r="B22" s="3" t="s">
        <v>24</v>
      </c>
      <c r="C22" s="14"/>
      <c r="D22" s="13">
        <f>SUM(D5:D20)</f>
        <v>544657</v>
      </c>
      <c r="E22" s="13"/>
    </row>
    <row r="23" spans="1:7" ht="12.75" customHeight="1" x14ac:dyDescent="0.15">
      <c r="A23" s="6"/>
      <c r="B23" s="3" t="s">
        <v>25</v>
      </c>
      <c r="C23" s="15">
        <f>C7/D20</f>
        <v>0.10867627047064896</v>
      </c>
      <c r="D23" s="14"/>
      <c r="E23" s="14"/>
    </row>
    <row r="24" spans="1:7" ht="12.75" customHeight="1" x14ac:dyDescent="0.15">
      <c r="A24" s="6"/>
      <c r="B24" s="3" t="s">
        <v>26</v>
      </c>
      <c r="C24" s="15">
        <f>(C8+C7+C9)/D20</f>
        <v>0.32218103326920372</v>
      </c>
      <c r="D24" s="14"/>
      <c r="E24" s="14"/>
    </row>
    <row r="25" spans="1:7" ht="12.75" customHeight="1" x14ac:dyDescent="0.15">
      <c r="A25" s="6"/>
      <c r="B25" s="3" t="s">
        <v>27</v>
      </c>
      <c r="C25" s="15">
        <f>C10/D20</f>
        <v>0.23462061845995025</v>
      </c>
      <c r="D25" s="14"/>
      <c r="E25" s="14"/>
    </row>
    <row r="26" spans="1:7" ht="12.75" customHeight="1" x14ac:dyDescent="0.15">
      <c r="A26" s="6"/>
      <c r="B26" s="3" t="s">
        <v>28</v>
      </c>
      <c r="C26" s="15">
        <f>(C18+C17+C16+C15+C14)/D20</f>
        <v>0.20857772981089578</v>
      </c>
      <c r="D26" s="14"/>
      <c r="E26" s="14"/>
      <c r="F26" s="16"/>
    </row>
    <row r="27" spans="1:7" ht="12.75" customHeight="1" x14ac:dyDescent="0.15">
      <c r="A27" s="17" t="s">
        <v>29</v>
      </c>
      <c r="B27" s="18"/>
      <c r="C27" s="19"/>
      <c r="D27" s="19"/>
      <c r="E27" s="19"/>
    </row>
    <row r="28" spans="1:7" ht="12.75" customHeight="1" x14ac:dyDescent="0.15">
      <c r="A28" s="18" t="s">
        <v>30</v>
      </c>
      <c r="B28" s="18" t="s">
        <v>31</v>
      </c>
      <c r="C28" s="19">
        <v>2000</v>
      </c>
      <c r="D28" s="19"/>
      <c r="E28" s="19" t="s">
        <v>32</v>
      </c>
    </row>
    <row r="29" spans="1:7" ht="12.75" customHeight="1" x14ac:dyDescent="0.15">
      <c r="A29" s="18"/>
      <c r="B29" s="18" t="s">
        <v>33</v>
      </c>
      <c r="C29" s="19">
        <v>100</v>
      </c>
      <c r="D29" s="19"/>
      <c r="E29" s="19" t="s">
        <v>34</v>
      </c>
    </row>
    <row r="30" spans="1:7" ht="12.75" customHeight="1" x14ac:dyDescent="0.15">
      <c r="A30" s="18"/>
      <c r="B30" s="18" t="s">
        <v>35</v>
      </c>
      <c r="C30" s="19">
        <v>8565</v>
      </c>
      <c r="D30" s="19"/>
      <c r="E30" s="19" t="s">
        <v>36</v>
      </c>
    </row>
    <row r="31" spans="1:7" ht="12.75" customHeight="1" x14ac:dyDescent="0.15">
      <c r="A31" s="18"/>
      <c r="B31" s="18" t="s">
        <v>37</v>
      </c>
      <c r="C31" s="19">
        <v>550</v>
      </c>
      <c r="D31" s="19"/>
      <c r="E31" s="19"/>
    </row>
    <row r="32" spans="1:7" ht="12.75" customHeight="1" x14ac:dyDescent="0.15">
      <c r="A32" s="18"/>
      <c r="B32" s="18" t="s">
        <v>38</v>
      </c>
      <c r="C32" s="19">
        <v>1000</v>
      </c>
      <c r="D32" s="19"/>
      <c r="E32" s="19"/>
    </row>
    <row r="33" spans="1:9" ht="12.75" customHeight="1" x14ac:dyDescent="0.15">
      <c r="A33" s="18"/>
      <c r="B33" s="18" t="s">
        <v>39</v>
      </c>
      <c r="C33" s="19">
        <v>8000</v>
      </c>
      <c r="D33" s="19"/>
      <c r="E33" s="19" t="s">
        <v>40</v>
      </c>
      <c r="I33" s="20"/>
    </row>
    <row r="34" spans="1:9" ht="12.75" customHeight="1" x14ac:dyDescent="0.15">
      <c r="A34" s="18"/>
      <c r="B34" s="18" t="s">
        <v>41</v>
      </c>
      <c r="C34" s="19">
        <v>24000</v>
      </c>
      <c r="D34" s="19"/>
      <c r="E34" s="19" t="s">
        <v>42</v>
      </c>
      <c r="I34" s="20"/>
    </row>
    <row r="35" spans="1:9" ht="12.75" customHeight="1" x14ac:dyDescent="0.15">
      <c r="A35" s="18"/>
      <c r="B35" s="18" t="s">
        <v>43</v>
      </c>
      <c r="C35" s="19">
        <v>2000</v>
      </c>
      <c r="D35" s="19"/>
      <c r="E35" s="19"/>
      <c r="I35" s="20"/>
    </row>
    <row r="36" spans="1:9" ht="13.5" customHeight="1" x14ac:dyDescent="0.15">
      <c r="A36" s="18"/>
      <c r="B36" s="18" t="s">
        <v>44</v>
      </c>
      <c r="C36" s="19">
        <v>3500</v>
      </c>
      <c r="D36" s="19"/>
      <c r="E36" s="19"/>
      <c r="I36" s="20"/>
    </row>
    <row r="37" spans="1:9" ht="12.75" customHeight="1" x14ac:dyDescent="0.15">
      <c r="A37" s="18"/>
      <c r="B37" s="17" t="s">
        <v>45</v>
      </c>
      <c r="C37" s="21">
        <f>SUM(C28:C36)</f>
        <v>49715</v>
      </c>
      <c r="D37" s="19"/>
      <c r="E37" s="19"/>
      <c r="I37" s="20"/>
    </row>
    <row r="38" spans="1:9" ht="3.75" customHeight="1" x14ac:dyDescent="0.15">
      <c r="A38" s="18"/>
      <c r="B38" s="18"/>
      <c r="C38" s="19"/>
      <c r="D38" s="19"/>
      <c r="E38" s="19"/>
      <c r="I38" s="20"/>
    </row>
    <row r="39" spans="1:9" ht="12.75" customHeight="1" x14ac:dyDescent="0.15">
      <c r="A39" s="22" t="s">
        <v>46</v>
      </c>
      <c r="B39" s="22" t="s">
        <v>47</v>
      </c>
      <c r="C39" s="23">
        <v>20000</v>
      </c>
      <c r="D39" s="23"/>
      <c r="E39" s="23" t="s">
        <v>48</v>
      </c>
    </row>
    <row r="40" spans="1:9" ht="12.75" customHeight="1" x14ac:dyDescent="0.15">
      <c r="A40" s="22"/>
      <c r="B40" s="22" t="s">
        <v>49</v>
      </c>
      <c r="C40" s="23">
        <v>10000</v>
      </c>
      <c r="D40" s="23"/>
      <c r="E40" s="23"/>
    </row>
    <row r="41" spans="1:9" ht="12.75" customHeight="1" x14ac:dyDescent="0.15">
      <c r="A41" s="22"/>
      <c r="B41" s="22" t="s">
        <v>50</v>
      </c>
      <c r="C41" s="23">
        <v>40000</v>
      </c>
      <c r="D41" s="23"/>
      <c r="E41" s="23" t="s">
        <v>51</v>
      </c>
    </row>
    <row r="42" spans="1:9" ht="12.75" customHeight="1" x14ac:dyDescent="0.15">
      <c r="A42" s="22"/>
      <c r="B42" s="22" t="s">
        <v>52</v>
      </c>
      <c r="C42" s="23">
        <v>20000</v>
      </c>
      <c r="D42" s="23"/>
      <c r="E42" s="24" t="s">
        <v>53</v>
      </c>
    </row>
    <row r="43" spans="1:9" ht="12.75" customHeight="1" x14ac:dyDescent="0.15">
      <c r="A43" s="22"/>
      <c r="B43" s="22" t="s">
        <v>54</v>
      </c>
      <c r="C43" s="23">
        <v>12000</v>
      </c>
      <c r="D43" s="23"/>
      <c r="E43" s="23" t="s">
        <v>55</v>
      </c>
    </row>
    <row r="44" spans="1:9" ht="12.75" customHeight="1" x14ac:dyDescent="0.15">
      <c r="A44" s="22"/>
      <c r="B44" s="22" t="s">
        <v>56</v>
      </c>
      <c r="C44" s="23">
        <v>15000</v>
      </c>
      <c r="D44" s="23"/>
      <c r="E44" s="23" t="s">
        <v>48</v>
      </c>
    </row>
    <row r="45" spans="1:9" ht="12.75" customHeight="1" x14ac:dyDescent="0.15">
      <c r="A45" s="22"/>
      <c r="B45" s="22" t="s">
        <v>57</v>
      </c>
      <c r="C45" s="23">
        <v>3000</v>
      </c>
      <c r="D45" s="23"/>
      <c r="E45" s="23" t="s">
        <v>48</v>
      </c>
    </row>
    <row r="46" spans="1:9" ht="12.75" customHeight="1" x14ac:dyDescent="0.15">
      <c r="A46" s="22"/>
      <c r="B46" s="22" t="s">
        <v>58</v>
      </c>
      <c r="C46" s="23">
        <v>20000</v>
      </c>
      <c r="D46" s="23"/>
      <c r="E46" s="23" t="s">
        <v>48</v>
      </c>
    </row>
    <row r="47" spans="1:9" ht="12.75" customHeight="1" x14ac:dyDescent="0.15">
      <c r="A47" s="22"/>
      <c r="B47" s="22" t="s">
        <v>59</v>
      </c>
      <c r="C47" s="23">
        <v>2000</v>
      </c>
      <c r="D47" s="23"/>
      <c r="E47" s="23" t="s">
        <v>48</v>
      </c>
      <c r="F47" s="12"/>
    </row>
    <row r="48" spans="1:9" ht="12.75" customHeight="1" x14ac:dyDescent="0.15">
      <c r="A48" s="22" t="s">
        <v>60</v>
      </c>
      <c r="B48" s="22" t="s">
        <v>61</v>
      </c>
      <c r="C48" s="23">
        <v>35000</v>
      </c>
      <c r="D48" s="23"/>
      <c r="E48" s="23" t="s">
        <v>62</v>
      </c>
    </row>
    <row r="49" spans="1:7" ht="12.75" customHeight="1" x14ac:dyDescent="0.15">
      <c r="A49" s="22"/>
      <c r="B49" s="22" t="s">
        <v>63</v>
      </c>
      <c r="C49" s="23">
        <v>75000</v>
      </c>
      <c r="D49" s="23"/>
      <c r="E49" s="23" t="s">
        <v>64</v>
      </c>
      <c r="G49" s="12"/>
    </row>
    <row r="50" spans="1:7" ht="12.75" customHeight="1" x14ac:dyDescent="0.15">
      <c r="A50" s="22"/>
      <c r="B50" s="22" t="s">
        <v>65</v>
      </c>
      <c r="C50" s="23">
        <v>150000</v>
      </c>
      <c r="D50" s="23"/>
      <c r="E50" s="23" t="s">
        <v>66</v>
      </c>
    </row>
    <row r="51" spans="1:7" ht="12.75" customHeight="1" x14ac:dyDescent="0.15">
      <c r="A51" s="22"/>
      <c r="B51" s="25" t="s">
        <v>67</v>
      </c>
      <c r="C51" s="26">
        <f>SUM(C39:C50)</f>
        <v>402000</v>
      </c>
      <c r="D51" s="23"/>
      <c r="E51" s="23"/>
    </row>
    <row r="52" spans="1:7" ht="13.5" customHeight="1" x14ac:dyDescent="0.15">
      <c r="A52" s="22"/>
      <c r="B52" s="22"/>
      <c r="C52" s="22"/>
      <c r="D52" s="23"/>
      <c r="E52" s="23"/>
    </row>
    <row r="53" spans="1:7" ht="13.5" customHeight="1" x14ac:dyDescent="0.15">
      <c r="A53" s="22"/>
      <c r="B53" s="22"/>
      <c r="C53" s="23"/>
      <c r="D53" s="26">
        <f>C37+C51</f>
        <v>451715</v>
      </c>
      <c r="E53" s="26"/>
    </row>
    <row r="54" spans="1:7" ht="13.5" customHeight="1" x14ac:dyDescent="0.15">
      <c r="B54" s="1" t="s">
        <v>68</v>
      </c>
      <c r="C54" s="27"/>
      <c r="D54" s="28">
        <f>D22-D53</f>
        <v>92942</v>
      </c>
      <c r="E54" s="28"/>
    </row>
    <row r="55" spans="1:7" ht="12.75" customHeight="1" x14ac:dyDescent="0.15"/>
    <row r="56" spans="1:7" ht="12.75" customHeight="1" x14ac:dyDescent="0.15">
      <c r="B56" s="1" t="s">
        <v>69</v>
      </c>
      <c r="C56" s="1" t="s">
        <v>70</v>
      </c>
      <c r="D56" s="29">
        <f>C51/D53</f>
        <v>0.88994166675890773</v>
      </c>
      <c r="E56" s="29"/>
    </row>
    <row r="57" spans="1:7" ht="12.75" customHeight="1" x14ac:dyDescent="0.15"/>
    <row r="58" spans="1:7" ht="12.75" customHeight="1" x14ac:dyDescent="0.15"/>
    <row r="59" spans="1:7" ht="12.75" customHeight="1" x14ac:dyDescent="0.15"/>
    <row r="60" spans="1:7" ht="12.75" customHeight="1" x14ac:dyDescent="0.15"/>
    <row r="61" spans="1:7" ht="12.75" customHeight="1" x14ac:dyDescent="0.15"/>
    <row r="62" spans="1:7" ht="12.75" customHeight="1" x14ac:dyDescent="0.15"/>
    <row r="63" spans="1:7" ht="12.75" customHeight="1" x14ac:dyDescent="0.15"/>
    <row r="64" spans="1:7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2" right="0.2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2023-05-21T02:54:04Z</dcterms:created>
  <dcterms:modified xsi:type="dcterms:W3CDTF">2023-05-21T02:54:04Z</dcterms:modified>
</cp:coreProperties>
</file>